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Dávid\Desktop\Sportcentrum\MVSC\20240610_teto_leszakadas\20241015_kiiras\"/>
    </mc:Choice>
  </mc:AlternateContent>
  <xr:revisionPtr revIDLastSave="0" documentId="13_ncr:1_{1C03D53A-545E-42A0-A448-0A6B19145724}" xr6:coauthVersionLast="47" xr6:coauthVersionMax="47" xr10:uidLastSave="{00000000-0000-0000-0000-000000000000}"/>
  <bookViews>
    <workbookView xWindow="-108" yWindow="-108" windowWidth="23256" windowHeight="12456" tabRatio="837" activeTab="2" xr2:uid="{00000000-000D-0000-FFFF-FFFF00000000}"/>
  </bookViews>
  <sheets>
    <sheet name="Főösszesítő" sheetId="2" r:id="rId1"/>
    <sheet name="Munkanem összesítő" sheetId="3" r:id="rId2"/>
    <sheet name="Munkanemenként részletes"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4" l="1"/>
  <c r="G38" i="14"/>
  <c r="H36" i="14"/>
  <c r="G36" i="14"/>
  <c r="H32" i="14"/>
  <c r="G32" i="14"/>
  <c r="H30" i="14"/>
  <c r="G30" i="14"/>
  <c r="H25" i="14"/>
  <c r="G25" i="14"/>
  <c r="H23" i="14"/>
  <c r="G23" i="14"/>
  <c r="H20" i="14"/>
  <c r="G20" i="14"/>
  <c r="H15" i="14"/>
  <c r="G15" i="14"/>
  <c r="H11" i="14"/>
  <c r="G11" i="14"/>
  <c r="G6" i="14"/>
  <c r="H6" i="14"/>
  <c r="H3" i="14"/>
  <c r="G3" i="14"/>
  <c r="C8" i="2"/>
  <c r="D13" i="3"/>
  <c r="D5" i="2" s="1"/>
  <c r="C13" i="3"/>
  <c r="C5" i="2" s="1"/>
  <c r="C6" i="2" l="1"/>
  <c r="C7" i="2" s="1"/>
</calcChain>
</file>

<file path=xl/sharedStrings.xml><?xml version="1.0" encoding="utf-8"?>
<sst xmlns="http://schemas.openxmlformats.org/spreadsheetml/2006/main" count="138" uniqueCount="106">
  <si>
    <t>Ssz.</t>
  </si>
  <si>
    <t>Megnevezés</t>
  </si>
  <si>
    <t>Anyagköltség</t>
  </si>
  <si>
    <t>Díjköltség</t>
  </si>
  <si>
    <t>15</t>
  </si>
  <si>
    <t>Zsaluzás és állványozás</t>
  </si>
  <si>
    <t>Tételszám</t>
  </si>
  <si>
    <t>Tétel szövege</t>
  </si>
  <si>
    <t>Menny.</t>
  </si>
  <si>
    <t>Egység</t>
  </si>
  <si>
    <t>Anyag egységár</t>
  </si>
  <si>
    <t>Díj egységre</t>
  </si>
  <si>
    <t>Anyag összesen</t>
  </si>
  <si>
    <t>Díj összesen</t>
  </si>
  <si>
    <t>Megjegyzés</t>
  </si>
  <si>
    <t>15-012-6.2</t>
  </si>
  <si>
    <t>Homlokzati csőállvány állítása állványcsőből mint munkaállvány, szintenkénti pallóterítéssel, korláttal, lábdeszkával, kétlábas, 0,60-0,90 m padlószélességgel, munkapadló távolság 2,00 m, 2,00 kN/m² terhelhetőséggel, állványépítés MSZ és alkalmazástechnikai kézikönyv szerint, 6,01-12,00 m munkapadló magasság között</t>
  </si>
  <si>
    <t>m²</t>
  </si>
  <si>
    <t>Az épülettest  keleti és nyugati homlokzatánál</t>
  </si>
  <si>
    <t>15-004-31.1</t>
  </si>
  <si>
    <t>Koszorúzsaluzás, zsaluzattól függetlenül, párkány nélkül, alátámasztással</t>
  </si>
  <si>
    <t>Munkanem összesen (HUF)</t>
  </si>
  <si>
    <t>31</t>
  </si>
  <si>
    <t>Helyszíni beton és vasbeton munkák</t>
  </si>
  <si>
    <t>31-001-1.2.2-0220621</t>
  </si>
  <si>
    <t>Betonacél helyszíni szerelése  függőleges vagy vízszintes tartószerkezetbe, bordás betonacélból, 12-20 mm átmérő között, Bordás betonacél, szálban, B 60.50  12 mm</t>
  </si>
  <si>
    <t>t</t>
  </si>
  <si>
    <t>31-001-1.2.1-0220955</t>
  </si>
  <si>
    <t>Betonacél helyszíni szerelése  függőleges vagy vízszintes tartószerkezetbe, bordás betonacélból, 4-11 mm átmérő között, FERALPI hidegen húzott bordás betonacél, 6 m-es szálban, B500A (BHB55.50)  8 mm</t>
  </si>
  <si>
    <t>31-002-2.1.1-0310022</t>
  </si>
  <si>
    <t>Melegen hengerelt merev vasbetétek elhelyezése 50x5 laposacél kapcsolóelem</t>
  </si>
  <si>
    <t>31-021-2.3.2-0242210</t>
  </si>
  <si>
    <t>Vasbeton koszorú készítése, X0v(H), XC1, XC2, XC3 környezeti osztályú, kissé képlékeny vagy képlékeny konzisztenciájú betonból, betonszivattyús technológiával, vibrátoros tömörítéssel, 400 cm² keresztmetszet felett, C25/30 - XC2 - 16 - F3 - CEM 32,5, m = 6,6 finomsági modulussal</t>
  </si>
  <si>
    <t>m³</t>
  </si>
  <si>
    <t>33</t>
  </si>
  <si>
    <t>Falazás és egyéb kőműves munkák</t>
  </si>
  <si>
    <t>33-000-32.1</t>
  </si>
  <si>
    <t>Nyílásbontás, km tégla főfalban acél szekezetű csatlakozés ereszkézpéshez</t>
  </si>
  <si>
    <t>33-091-8.1.1-1128108</t>
  </si>
  <si>
    <t>Teherhordó és kitöltő falazat, égetett agyag-kerámia termékekből, kifalazások egymás mellé helyezett kiváltó acélgerendák közeinek kifalazása, kisméretű téglával, BAKONYTHERM kisméretű tömör tégla, 250×120×65 mm, I.o., Cikkszám: TEG001 Hf5-mc, falazó cementes mészhabarcs, mészpéppel</t>
  </si>
  <si>
    <t>m</t>
  </si>
  <si>
    <t>33-000-1.1.1.1.2</t>
  </si>
  <si>
    <t>Északi és déli oromfal falkoronájának csorbázatos véséses visszabontása</t>
  </si>
  <si>
    <t>34</t>
  </si>
  <si>
    <t>Fém- és könnyű épületszerkezetek szerelése</t>
  </si>
  <si>
    <t>34-000-1.3</t>
  </si>
  <si>
    <t>Meglévő MH 140-es acél "Z" szelvények bontása egyengetése</t>
  </si>
  <si>
    <t>34-001-1.2.1</t>
  </si>
  <si>
    <t>Épület-acélváz szerelése rácsos szerkezetű elemekből, 20 kg/m² tömegig rácsostartó szerkezet készítése és szerelése 50x80x3 mm, 50x50x3 mm zártszelvényből</t>
  </si>
  <si>
    <t>34-001-11.3-0150165</t>
  </si>
  <si>
    <t>A kibontott 140 mm-es MH "Z" profilok átstrukturálása 700 mm-es tengelytávval felületkezeléssel</t>
  </si>
  <si>
    <t>34-001-4.1</t>
  </si>
  <si>
    <t>Rácsos főtartók meghosszabbítása ereszképzéshez, 50x80x3-as, csőszelvényből, felületképzéssel</t>
  </si>
  <si>
    <t>db</t>
  </si>
  <si>
    <t>35</t>
  </si>
  <si>
    <t>Ácsmunka</t>
  </si>
  <si>
    <t>35-000-2.1</t>
  </si>
  <si>
    <t>Tetőlécezés bontása bármely egyszeres hornyolt cserépfedés alatt</t>
  </si>
  <si>
    <t>36</t>
  </si>
  <si>
    <t>Vakolás és rabicolás</t>
  </si>
  <si>
    <t>36-005-5-0414755</t>
  </si>
  <si>
    <t>Mész-cement vakolat saját anyagában glettelve (besimítva), Cemix MP 501 I/Gépi alapvakolat "501"-es, Cikkszám: K00315011</t>
  </si>
  <si>
    <t>43</t>
  </si>
  <si>
    <t>Bádogozás</t>
  </si>
  <si>
    <t>43-000-13.2</t>
  </si>
  <si>
    <t>Trapézlemez bontása</t>
  </si>
  <si>
    <t>43-002-1.5-0149458</t>
  </si>
  <si>
    <t>Függőereszcsatorna szerelése, félkörszelvényű, bármilyen kiterített szélességben, alumínium lemezből vagy porfestett alumínium lemezből, PREFA függő ereszcsatorna 40-es bevonatos alumínium natúr alu színben, 0,7mm/6m</t>
  </si>
  <si>
    <t>bekötése a meglévő ejtőcsövekbe</t>
  </si>
  <si>
    <t>43-001-3.2.1.5.2-0993492</t>
  </si>
  <si>
    <t>45</t>
  </si>
  <si>
    <t>Fém nyílászáró és épületlakatos szerkezet elhelyezése</t>
  </si>
  <si>
    <t>45-090-1.1</t>
  </si>
  <si>
    <t>A kibontott 140 mm-es "Z" szelvények megemelése, síkba hozása az új Lindab szelvényekkel</t>
  </si>
  <si>
    <t>fm</t>
  </si>
  <si>
    <t>K</t>
  </si>
  <si>
    <t>47</t>
  </si>
  <si>
    <t>Felületképzés</t>
  </si>
  <si>
    <t>47-000-4.5.2.1.3.1</t>
  </si>
  <si>
    <t>Acélfelületek mázolásának előkészítő és részmunkái; gépi rozsdamentesítés, kisgéppel, acélszerkezeten, fűtőtesten, DN 80 feletti csövön, K2 tisztasági fokozatra, régi mázolt felületen vagy reve esetén</t>
  </si>
  <si>
    <t>47-021-12.3.1-0162116</t>
  </si>
  <si>
    <t>Korróziógátló alapozás rácson, korláton, kerítésen, sodronyhálón, műgyanta kötőanyagú, oldószertartalmú festékkel, Tikkurila TemaPrime EUR gyorsan száradó, egykomponensű, gazdaságos alkid alapozó bevonat, korróziógátló pigmentekkel (ipari korrózióvédelem), alkalmas szerelőüzemekben és gyors ciklusú festősorokon, alkid bevonatrendszerek alapozó bevonata acél szerkezetek és építőipari gépek festésére</t>
  </si>
  <si>
    <t>47-021-31.3.1-0160016</t>
  </si>
  <si>
    <t>Acélfelületek átvonó festése rácson, korláton, kerítésen, sodronyhálón műgyanta kötőanyagú, oldószeres festékkel, POLI-FARBE Cellkolor oldószeres selyemfényű zománc fehér</t>
  </si>
  <si>
    <t>71</t>
  </si>
  <si>
    <t>Elektromos energiaellátás, villanyszerelés</t>
  </si>
  <si>
    <t>71-013-1.2.2-0555231</t>
  </si>
  <si>
    <t>mérési jegyzőkönyvvel</t>
  </si>
  <si>
    <t>Összesen (HUF)</t>
  </si>
  <si>
    <t>Költségvetés főösszesítő</t>
  </si>
  <si>
    <t>1 Építmény közvetlen költségei</t>
  </si>
  <si>
    <t>2.1 ÁFA vetítési alap</t>
  </si>
  <si>
    <t>2.2 ÁFA</t>
  </si>
  <si>
    <t>3 A munka ára (HUF)</t>
  </si>
  <si>
    <t>35-000-2.2</t>
  </si>
  <si>
    <t>Orom és stablondeszak beépítése, gyalult, nútolt, lucfenyő I. oszt,</t>
  </si>
  <si>
    <t>A kibontott falfelületek és oromfalak javítása</t>
  </si>
  <si>
    <t>LINDAB COVERLINE LTP 45/0,60 trapézlemez páramentesítő filcréteggel, Classic bevonattal, standard** színben (filc súlya: 110 g/m2) fedőszélesség: 900mm csavaros kötésekkel acél rácsostartó szerkezetre, szegő és gerincelemekel együtt</t>
  </si>
  <si>
    <t>Lindab lemezek illesztésénél tömítő szalag elh.</t>
  </si>
  <si>
    <t>Villámhárító felfogóvezető szerelése, előre elkészített tartószerkezetre, sodronyból, kör- vagy laposacélból, meglévő szerkezethez bekötve</t>
  </si>
  <si>
    <t>tétel</t>
  </si>
  <si>
    <t>Bontás</t>
  </si>
  <si>
    <t>21-011-11-6</t>
  </si>
  <si>
    <t>Építési törmelék konténeres elszállítása, lerakása, lerakóhelyi díjjal, 8,0 m³-es konténerbe</t>
  </si>
  <si>
    <t>Teherhordó és kitöltő falazat bontása, égetett agyag-kerámia termékekből, kisméretű, mészhomok, magasított vagy nagyméretű téglából, bármilyen falvastagsággal, falazó, meszes cementhabarcsból</t>
  </si>
  <si>
    <t>MVSC főépület tetőszerkezet javítása, héjalás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</si>
</sst>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0"/>
  </numFmts>
  <fonts count="6" x14ac:knownFonts="1">
    <font>
      <sz val="11"/>
      <color theme="1"/>
      <name val="Calibri"/>
      <family val="2"/>
      <scheme val="minor"/>
    </font>
    <font>
      <b/>
      <sz val="10"/>
      <color theme="1"/>
      <name val="Times New Roman"/>
      <family val="2"/>
    </font>
    <font>
      <sz val="10"/>
      <color theme="1"/>
      <name val="Times New Roman"/>
      <family val="2"/>
    </font>
    <font>
      <b/>
      <sz val="14"/>
      <color theme="1"/>
      <name val="Times New Roman"/>
      <family val="2"/>
    </font>
    <font>
      <b/>
      <sz val="11"/>
      <color theme="1"/>
      <name val="Times New Roman"/>
      <family val="2"/>
    </font>
    <font>
      <sz val="10"/>
      <color theme="1"/>
      <name val="Times New Roman"/>
      <family val="1"/>
      <charset val="238"/>
    </font>
  </fonts>
  <fills count="5">
    <fill>
      <patternFill patternType="none"/>
    </fill>
    <fill>
      <patternFill patternType="gray125"/>
    </fill>
    <fill>
      <patternFill patternType="solid">
        <fgColor rgb="FFC0C0C0"/>
        <bgColor rgb="FFC0C0C0"/>
      </patternFill>
    </fill>
    <fill>
      <patternFill patternType="solid">
        <fgColor theme="0"/>
        <bgColor rgb="FFC0C0C0"/>
      </patternFill>
    </fill>
    <fill>
      <patternFill patternType="solid">
        <fgColor theme="0" tint="-0.14999847407452621"/>
        <bgColor indexed="64"/>
      </patternFill>
    </fill>
  </fills>
  <borders count="4">
    <border>
      <left/>
      <right/>
      <top/>
      <bottom/>
      <diagonal/>
    </border>
    <border>
      <left style="thin">
        <color rgb="FFC0C0C0"/>
      </left>
      <right style="thin">
        <color rgb="FFC0C0C0"/>
      </right>
      <top style="thin">
        <color rgb="FFC0C0C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rgb="FF000000"/>
      </top>
      <bottom/>
      <diagonal/>
    </border>
  </borders>
  <cellStyleXfs count="1">
    <xf numFmtId="0" fontId="0" fillId="0" borderId="0"/>
  </cellStyleXfs>
  <cellXfs count="37">
    <xf numFmtId="0" fontId="0" fillId="0" borderId="0" xfId="0"/>
    <xf numFmtId="0" fontId="1" fillId="2" borderId="3" xfId="0" applyFont="1" applyFill="1" applyBorder="1" applyAlignment="1">
      <alignment horizontal="right" vertical="top" wrapText="1"/>
    </xf>
    <xf numFmtId="0" fontId="2" fillId="0" borderId="2" xfId="0" applyFont="1" applyBorder="1" applyAlignment="1">
      <alignment vertical="top" wrapText="1"/>
    </xf>
    <xf numFmtId="164" fontId="2" fillId="0" borderId="2" xfId="0" applyNumberFormat="1" applyFont="1" applyBorder="1" applyAlignment="1">
      <alignment horizontal="right" vertical="center"/>
    </xf>
    <xf numFmtId="164" fontId="1" fillId="0" borderId="2" xfId="0" applyNumberFormat="1" applyFont="1" applyBorder="1" applyAlignment="1">
      <alignment horizontal="right" vertical="center" wrapText="1"/>
    </xf>
    <xf numFmtId="0" fontId="1" fillId="0" borderId="2" xfId="0" applyFont="1" applyBorder="1" applyAlignment="1">
      <alignment horizontal="right" vertical="top" wrapText="1"/>
    </xf>
    <xf numFmtId="0" fontId="0" fillId="0" borderId="0" xfId="0" applyAlignment="1">
      <alignment horizontal="right"/>
    </xf>
    <xf numFmtId="164" fontId="4" fillId="4" borderId="2" xfId="0" applyNumberFormat="1" applyFont="1" applyFill="1" applyBorder="1" applyAlignment="1">
      <alignment horizontal="right" vertical="center" wrapText="1"/>
    </xf>
    <xf numFmtId="164" fontId="1" fillId="4" borderId="2" xfId="0" applyNumberFormat="1" applyFont="1" applyFill="1" applyBorder="1" applyAlignment="1">
      <alignment horizontal="right" vertical="center" wrapText="1"/>
    </xf>
    <xf numFmtId="0" fontId="1" fillId="2" borderId="3" xfId="0" applyFont="1" applyFill="1" applyBorder="1" applyAlignment="1">
      <alignment horizontal="center" vertical="center" wrapText="1"/>
    </xf>
    <xf numFmtId="164" fontId="4" fillId="4" borderId="2" xfId="0" applyNumberFormat="1" applyFont="1" applyFill="1" applyBorder="1" applyAlignment="1">
      <alignment horizontal="right" vertical="top" wrapText="1"/>
    </xf>
    <xf numFmtId="164" fontId="4" fillId="4" borderId="2" xfId="0" applyNumberFormat="1" applyFont="1" applyFill="1" applyBorder="1" applyAlignment="1">
      <alignment vertical="top" wrapText="1"/>
    </xf>
    <xf numFmtId="0" fontId="1" fillId="2" borderId="3" xfId="0" applyFont="1" applyFill="1" applyBorder="1" applyAlignment="1">
      <alignment horizontal="left" vertical="top" wrapText="1"/>
    </xf>
    <xf numFmtId="0" fontId="0" fillId="0" borderId="2" xfId="0" applyBorder="1"/>
    <xf numFmtId="164" fontId="1" fillId="0" borderId="2" xfId="0" applyNumberFormat="1" applyFont="1" applyBorder="1" applyAlignment="1">
      <alignment vertical="top" wrapText="1"/>
    </xf>
    <xf numFmtId="10" fontId="2" fillId="0" borderId="2" xfId="0" applyNumberFormat="1" applyFont="1" applyBorder="1" applyAlignment="1">
      <alignment horizontal="right" vertical="top" wrapText="1"/>
    </xf>
    <xf numFmtId="164" fontId="4" fillId="0" borderId="2" xfId="0" applyNumberFormat="1" applyFont="1" applyBorder="1" applyAlignment="1">
      <alignmen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right" vertical="top" wrapText="1"/>
    </xf>
    <xf numFmtId="0" fontId="5" fillId="3" borderId="2" xfId="0" applyFont="1" applyFill="1" applyBorder="1" applyAlignment="1">
      <alignment horizontal="left" vertical="top" wrapText="1"/>
    </xf>
    <xf numFmtId="0" fontId="5" fillId="3" borderId="2" xfId="0" applyFont="1" applyFill="1" applyBorder="1" applyAlignment="1">
      <alignment horizontal="right" vertical="top" wrapText="1"/>
    </xf>
    <xf numFmtId="164" fontId="2" fillId="0" borderId="2" xfId="0" applyNumberFormat="1" applyFont="1" applyBorder="1" applyAlignment="1">
      <alignment vertical="top"/>
    </xf>
    <xf numFmtId="0" fontId="0" fillId="0" borderId="0" xfId="0" applyAlignment="1">
      <alignment horizontal="center"/>
    </xf>
    <xf numFmtId="164" fontId="4" fillId="0" borderId="2" xfId="0" applyNumberFormat="1" applyFont="1" applyBorder="1" applyAlignment="1">
      <alignment horizontal="center" vertical="top"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164" fontId="4" fillId="4" borderId="2" xfId="0" applyNumberFormat="1" applyFont="1" applyFill="1" applyBorder="1" applyAlignment="1">
      <alignment horizontal="center" vertical="center" wrapText="1"/>
    </xf>
    <xf numFmtId="0" fontId="1"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0" fillId="0" borderId="2" xfId="0" applyBorder="1" applyAlignment="1">
      <alignment horizontal="left"/>
    </xf>
    <xf numFmtId="0" fontId="0" fillId="0" borderId="0" xfId="0" applyAlignment="1">
      <alignment horizontal="center"/>
    </xf>
    <xf numFmtId="0" fontId="1" fillId="0" borderId="0" xfId="0" applyFont="1" applyAlignment="1">
      <alignment vertical="top" wrapText="1"/>
    </xf>
    <xf numFmtId="164" fontId="3" fillId="0" borderId="1" xfId="0" applyNumberFormat="1" applyFont="1" applyBorder="1" applyAlignment="1">
      <alignment horizontal="center" vertical="top" wrapText="1"/>
    </xf>
    <xf numFmtId="164" fontId="2" fillId="0" borderId="2" xfId="0" applyNumberFormat="1" applyFont="1" applyBorder="1" applyAlignment="1">
      <alignment horizontal="center" vertical="top" wrapText="1"/>
    </xf>
    <xf numFmtId="164" fontId="4" fillId="0" borderId="2" xfId="0" applyNumberFormat="1" applyFont="1" applyBorder="1" applyAlignment="1">
      <alignment horizontal="center" vertical="top"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B32" sqref="B32"/>
    </sheetView>
  </sheetViews>
  <sheetFormatPr defaultRowHeight="14.4" x14ac:dyDescent="0.3"/>
  <cols>
    <col min="1" max="1" width="30.6640625" customWidth="1"/>
    <col min="2" max="2" width="9.5546875" customWidth="1"/>
    <col min="3" max="4" width="12.6640625" customWidth="1"/>
  </cols>
  <sheetData>
    <row r="1" spans="1:4" x14ac:dyDescent="0.3">
      <c r="A1" s="33" t="s">
        <v>105</v>
      </c>
      <c r="B1" s="33"/>
      <c r="C1" s="33"/>
      <c r="D1" s="33"/>
    </row>
    <row r="3" spans="1:4" ht="17.399999999999999" x14ac:dyDescent="0.3">
      <c r="A3" s="34" t="s">
        <v>89</v>
      </c>
      <c r="B3" s="34"/>
      <c r="C3" s="34"/>
      <c r="D3" s="34"/>
    </row>
    <row r="4" spans="1:4" x14ac:dyDescent="0.3">
      <c r="A4" s="12" t="s">
        <v>1</v>
      </c>
      <c r="B4" s="1"/>
      <c r="C4" s="1" t="s">
        <v>2</v>
      </c>
      <c r="D4" s="1" t="s">
        <v>3</v>
      </c>
    </row>
    <row r="5" spans="1:4" x14ac:dyDescent="0.3">
      <c r="A5" s="2" t="s">
        <v>90</v>
      </c>
      <c r="B5" s="13"/>
      <c r="C5" s="14">
        <f>'Munkanem összesítő'!C13</f>
        <v>0</v>
      </c>
      <c r="D5" s="14">
        <f>'Munkanem összesítő'!D13</f>
        <v>0</v>
      </c>
    </row>
    <row r="6" spans="1:4" x14ac:dyDescent="0.3">
      <c r="A6" s="2" t="s">
        <v>91</v>
      </c>
      <c r="B6" s="13"/>
      <c r="C6" s="35">
        <f>ROUND(C5+D5,0)</f>
        <v>0</v>
      </c>
      <c r="D6" s="35"/>
    </row>
    <row r="7" spans="1:4" x14ac:dyDescent="0.3">
      <c r="A7" s="2" t="s">
        <v>92</v>
      </c>
      <c r="B7" s="15">
        <v>0.27</v>
      </c>
      <c r="C7" s="35">
        <f>ROUND(C6*B7,0)</f>
        <v>0</v>
      </c>
      <c r="D7" s="35"/>
    </row>
    <row r="8" spans="1:4" x14ac:dyDescent="0.3">
      <c r="A8" s="16" t="s">
        <v>93</v>
      </c>
      <c r="B8" s="16"/>
      <c r="C8" s="36">
        <f>ROUND(C7+C6,0)</f>
        <v>0</v>
      </c>
      <c r="D8" s="36"/>
    </row>
    <row r="10" spans="1:4" x14ac:dyDescent="0.3">
      <c r="C10" s="32"/>
      <c r="D10" s="32"/>
    </row>
    <row r="11" spans="1:4" x14ac:dyDescent="0.3">
      <c r="C11" s="32"/>
      <c r="D11" s="32"/>
    </row>
  </sheetData>
  <mergeCells count="7">
    <mergeCell ref="C10:D10"/>
    <mergeCell ref="C11:D11"/>
    <mergeCell ref="A1:D1"/>
    <mergeCell ref="A3:D3"/>
    <mergeCell ref="C6:D6"/>
    <mergeCell ref="C7:D7"/>
    <mergeCell ref="C8:D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election activeCell="D8" sqref="D8:D9"/>
    </sheetView>
  </sheetViews>
  <sheetFormatPr defaultRowHeight="14.4" x14ac:dyDescent="0.3"/>
  <cols>
    <col min="1" max="1" width="4.6640625" style="22" customWidth="1"/>
    <col min="2" max="2" width="45" customWidth="1"/>
    <col min="3" max="4" width="12.6640625" customWidth="1"/>
  </cols>
  <sheetData>
    <row r="1" spans="1:4" x14ac:dyDescent="0.3">
      <c r="A1" s="27" t="s">
        <v>0</v>
      </c>
      <c r="B1" s="17" t="s">
        <v>1</v>
      </c>
      <c r="C1" s="18" t="s">
        <v>2</v>
      </c>
      <c r="D1" s="18" t="s">
        <v>3</v>
      </c>
    </row>
    <row r="2" spans="1:4" x14ac:dyDescent="0.3">
      <c r="A2" s="28">
        <v>2</v>
      </c>
      <c r="B2" s="19" t="s">
        <v>101</v>
      </c>
      <c r="C2" s="20"/>
      <c r="D2" s="20"/>
    </row>
    <row r="3" spans="1:4" x14ac:dyDescent="0.3">
      <c r="A3" s="29" t="s">
        <v>4</v>
      </c>
      <c r="B3" s="2" t="s">
        <v>5</v>
      </c>
      <c r="C3" s="21"/>
      <c r="D3" s="21"/>
    </row>
    <row r="4" spans="1:4" x14ac:dyDescent="0.3">
      <c r="A4" s="29" t="s">
        <v>22</v>
      </c>
      <c r="B4" s="2" t="s">
        <v>23</v>
      </c>
      <c r="C4" s="21"/>
      <c r="D4" s="21"/>
    </row>
    <row r="5" spans="1:4" x14ac:dyDescent="0.3">
      <c r="A5" s="29" t="s">
        <v>34</v>
      </c>
      <c r="B5" s="2" t="s">
        <v>35</v>
      </c>
      <c r="C5" s="21"/>
      <c r="D5" s="21"/>
    </row>
    <row r="6" spans="1:4" x14ac:dyDescent="0.3">
      <c r="A6" s="29" t="s">
        <v>43</v>
      </c>
      <c r="B6" s="2" t="s">
        <v>44</v>
      </c>
      <c r="C6" s="21"/>
      <c r="D6" s="21"/>
    </row>
    <row r="7" spans="1:4" x14ac:dyDescent="0.3">
      <c r="A7" s="29" t="s">
        <v>54</v>
      </c>
      <c r="B7" s="2" t="s">
        <v>55</v>
      </c>
      <c r="C7" s="21"/>
      <c r="D7" s="21"/>
    </row>
    <row r="8" spans="1:4" x14ac:dyDescent="0.3">
      <c r="A8" s="29" t="s">
        <v>58</v>
      </c>
      <c r="B8" s="2" t="s">
        <v>59</v>
      </c>
      <c r="C8" s="21"/>
      <c r="D8" s="21"/>
    </row>
    <row r="9" spans="1:4" x14ac:dyDescent="0.3">
      <c r="A9" s="29" t="s">
        <v>62</v>
      </c>
      <c r="B9" s="2" t="s">
        <v>63</v>
      </c>
      <c r="C9" s="21"/>
      <c r="D9" s="21"/>
    </row>
    <row r="10" spans="1:4" x14ac:dyDescent="0.3">
      <c r="A10" s="29" t="s">
        <v>70</v>
      </c>
      <c r="B10" s="2" t="s">
        <v>71</v>
      </c>
      <c r="C10" s="21"/>
      <c r="D10" s="21"/>
    </row>
    <row r="11" spans="1:4" x14ac:dyDescent="0.3">
      <c r="A11" s="29" t="s">
        <v>76</v>
      </c>
      <c r="B11" s="2" t="s">
        <v>77</v>
      </c>
      <c r="C11" s="21"/>
      <c r="D11" s="21"/>
    </row>
    <row r="12" spans="1:4" x14ac:dyDescent="0.3">
      <c r="A12" s="29" t="s">
        <v>84</v>
      </c>
      <c r="B12" s="2" t="s">
        <v>85</v>
      </c>
      <c r="C12" s="21"/>
      <c r="D12" s="21"/>
    </row>
    <row r="13" spans="1:4" x14ac:dyDescent="0.3">
      <c r="A13" s="23"/>
      <c r="B13" s="16" t="s">
        <v>88</v>
      </c>
      <c r="C13" s="16">
        <f>ROUND(SUM(C2:C12),0)</f>
        <v>0</v>
      </c>
      <c r="D13" s="16">
        <f>ROUND(SUM(D2:D12),0)</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14E5-DAE3-4B97-9990-8B2F956CDA5E}">
  <sheetPr>
    <pageSetUpPr fitToPage="1"/>
  </sheetPr>
  <dimension ref="A1:I38"/>
  <sheetViews>
    <sheetView tabSelected="1" workbookViewId="0">
      <selection activeCell="H36" sqref="H36"/>
    </sheetView>
  </sheetViews>
  <sheetFormatPr defaultRowHeight="14.4" x14ac:dyDescent="0.3"/>
  <cols>
    <col min="1" max="1" width="23" style="6" customWidth="1"/>
    <col min="2" max="2" width="110.109375" customWidth="1"/>
    <col min="3" max="3" width="9.77734375" customWidth="1"/>
    <col min="9" max="9" width="28.5546875" customWidth="1"/>
  </cols>
  <sheetData>
    <row r="1" spans="1:9" ht="26.4" x14ac:dyDescent="0.3">
      <c r="A1" s="9" t="s">
        <v>6</v>
      </c>
      <c r="B1" s="9" t="s">
        <v>7</v>
      </c>
      <c r="C1" s="9" t="s">
        <v>8</v>
      </c>
      <c r="D1" s="9" t="s">
        <v>9</v>
      </c>
      <c r="E1" s="9" t="s">
        <v>10</v>
      </c>
      <c r="F1" s="9" t="s">
        <v>11</v>
      </c>
      <c r="G1" s="9" t="s">
        <v>12</v>
      </c>
      <c r="H1" s="9" t="s">
        <v>13</v>
      </c>
      <c r="I1" s="9" t="s">
        <v>14</v>
      </c>
    </row>
    <row r="2" spans="1:9" x14ac:dyDescent="0.3">
      <c r="A2" s="5" t="s">
        <v>102</v>
      </c>
      <c r="B2" s="2" t="s">
        <v>103</v>
      </c>
      <c r="C2" s="24">
        <v>2</v>
      </c>
      <c r="D2" s="25" t="s">
        <v>53</v>
      </c>
      <c r="E2" s="3"/>
      <c r="F2" s="3"/>
      <c r="G2" s="4"/>
      <c r="H2" s="4"/>
      <c r="I2" s="13"/>
    </row>
    <row r="3" spans="1:9" x14ac:dyDescent="0.3">
      <c r="A3" s="10">
        <v>21</v>
      </c>
      <c r="B3" s="11" t="s">
        <v>21</v>
      </c>
      <c r="C3" s="26"/>
      <c r="D3" s="26"/>
      <c r="E3" s="7"/>
      <c r="F3" s="7"/>
      <c r="G3" s="8">
        <f>G2</f>
        <v>0</v>
      </c>
      <c r="H3" s="8">
        <f>H2</f>
        <v>0</v>
      </c>
      <c r="I3" s="13"/>
    </row>
    <row r="4" spans="1:9" ht="39.6" x14ac:dyDescent="0.3">
      <c r="A4" s="5" t="s">
        <v>15</v>
      </c>
      <c r="B4" s="2" t="s">
        <v>16</v>
      </c>
      <c r="C4" s="24">
        <v>345</v>
      </c>
      <c r="D4" s="25" t="s">
        <v>17</v>
      </c>
      <c r="E4" s="3"/>
      <c r="F4" s="3"/>
      <c r="G4" s="4"/>
      <c r="H4" s="4"/>
      <c r="I4" s="30" t="s">
        <v>18</v>
      </c>
    </row>
    <row r="5" spans="1:9" x14ac:dyDescent="0.3">
      <c r="A5" s="5" t="s">
        <v>19</v>
      </c>
      <c r="B5" s="2" t="s">
        <v>20</v>
      </c>
      <c r="C5" s="24">
        <v>52.74</v>
      </c>
      <c r="D5" s="25" t="s">
        <v>17</v>
      </c>
      <c r="E5" s="3"/>
      <c r="F5" s="3"/>
      <c r="G5" s="4"/>
      <c r="H5" s="4"/>
      <c r="I5" s="30"/>
    </row>
    <row r="6" spans="1:9" x14ac:dyDescent="0.3">
      <c r="A6" s="10">
        <v>15</v>
      </c>
      <c r="B6" s="11" t="s">
        <v>21</v>
      </c>
      <c r="C6" s="26"/>
      <c r="D6" s="26"/>
      <c r="E6" s="7"/>
      <c r="F6" s="7"/>
      <c r="G6" s="8">
        <f>SUM(G4:G5)</f>
        <v>0</v>
      </c>
      <c r="H6" s="8">
        <f>SUM(H4:H5)</f>
        <v>0</v>
      </c>
      <c r="I6" s="31"/>
    </row>
    <row r="7" spans="1:9" ht="26.4" x14ac:dyDescent="0.3">
      <c r="A7" s="5" t="s">
        <v>24</v>
      </c>
      <c r="B7" s="2" t="s">
        <v>25</v>
      </c>
      <c r="C7" s="24">
        <v>0.216</v>
      </c>
      <c r="D7" s="25" t="s">
        <v>26</v>
      </c>
      <c r="E7" s="3"/>
      <c r="F7" s="3"/>
      <c r="G7" s="4"/>
      <c r="H7" s="4"/>
      <c r="I7" s="30"/>
    </row>
    <row r="8" spans="1:9" ht="26.4" x14ac:dyDescent="0.3">
      <c r="A8" s="5" t="s">
        <v>27</v>
      </c>
      <c r="B8" s="2" t="s">
        <v>28</v>
      </c>
      <c r="C8" s="24">
        <v>0.13100000000000001</v>
      </c>
      <c r="D8" s="25" t="s">
        <v>26</v>
      </c>
      <c r="E8" s="3"/>
      <c r="F8" s="3"/>
      <c r="G8" s="4"/>
      <c r="H8" s="4"/>
      <c r="I8" s="30"/>
    </row>
    <row r="9" spans="1:9" x14ac:dyDescent="0.3">
      <c r="A9" s="5" t="s">
        <v>29</v>
      </c>
      <c r="B9" s="2" t="s">
        <v>30</v>
      </c>
      <c r="C9" s="24">
        <v>0.126</v>
      </c>
      <c r="D9" s="25" t="s">
        <v>26</v>
      </c>
      <c r="E9" s="3"/>
      <c r="F9" s="3"/>
      <c r="G9" s="4"/>
      <c r="H9" s="4"/>
      <c r="I9" s="30"/>
    </row>
    <row r="10" spans="1:9" ht="39.6" x14ac:dyDescent="0.3">
      <c r="A10" s="5" t="s">
        <v>31</v>
      </c>
      <c r="B10" s="2" t="s">
        <v>32</v>
      </c>
      <c r="C10" s="24">
        <v>5.86</v>
      </c>
      <c r="D10" s="25" t="s">
        <v>33</v>
      </c>
      <c r="E10" s="3"/>
      <c r="F10" s="3"/>
      <c r="G10" s="4"/>
      <c r="H10" s="4"/>
      <c r="I10" s="30"/>
    </row>
    <row r="11" spans="1:9" x14ac:dyDescent="0.3">
      <c r="A11" s="10">
        <v>31</v>
      </c>
      <c r="B11" s="11" t="s">
        <v>21</v>
      </c>
      <c r="C11" s="26"/>
      <c r="D11" s="26"/>
      <c r="E11" s="7"/>
      <c r="F11" s="7"/>
      <c r="G11" s="8">
        <f>SUM(G7:G10)</f>
        <v>0</v>
      </c>
      <c r="H11" s="8">
        <f>SUM(H7:H10)</f>
        <v>0</v>
      </c>
      <c r="I11" s="31"/>
    </row>
    <row r="12" spans="1:9" x14ac:dyDescent="0.3">
      <c r="A12" s="5" t="s">
        <v>36</v>
      </c>
      <c r="B12" s="2" t="s">
        <v>37</v>
      </c>
      <c r="C12" s="24">
        <v>5.25</v>
      </c>
      <c r="D12" s="25" t="s">
        <v>17</v>
      </c>
      <c r="E12" s="3"/>
      <c r="F12" s="3"/>
      <c r="G12" s="4"/>
      <c r="H12" s="4"/>
      <c r="I12" s="30"/>
    </row>
    <row r="13" spans="1:9" ht="39.6" x14ac:dyDescent="0.3">
      <c r="A13" s="5" t="s">
        <v>38</v>
      </c>
      <c r="B13" s="2" t="s">
        <v>39</v>
      </c>
      <c r="C13" s="24">
        <v>7.2</v>
      </c>
      <c r="D13" s="25" t="s">
        <v>40</v>
      </c>
      <c r="E13" s="3"/>
      <c r="F13" s="3"/>
      <c r="G13" s="4"/>
      <c r="H13" s="4"/>
      <c r="I13" s="30"/>
    </row>
    <row r="14" spans="1:9" ht="39.6" x14ac:dyDescent="0.3">
      <c r="A14" s="5" t="s">
        <v>41</v>
      </c>
      <c r="B14" s="2" t="s">
        <v>104</v>
      </c>
      <c r="C14" s="24">
        <v>5.86</v>
      </c>
      <c r="D14" s="25" t="s">
        <v>33</v>
      </c>
      <c r="E14" s="3"/>
      <c r="F14" s="3"/>
      <c r="G14" s="4"/>
      <c r="H14" s="4"/>
      <c r="I14" s="30" t="s">
        <v>42</v>
      </c>
    </row>
    <row r="15" spans="1:9" x14ac:dyDescent="0.3">
      <c r="A15" s="10">
        <v>33</v>
      </c>
      <c r="B15" s="11" t="s">
        <v>21</v>
      </c>
      <c r="C15" s="26"/>
      <c r="D15" s="26"/>
      <c r="E15" s="7"/>
      <c r="F15" s="7"/>
      <c r="G15" s="8">
        <f>SUM(G12:G14)</f>
        <v>0</v>
      </c>
      <c r="H15" s="8">
        <f>SUM(H12:H14)</f>
        <v>0</v>
      </c>
      <c r="I15" s="31"/>
    </row>
    <row r="16" spans="1:9" x14ac:dyDescent="0.3">
      <c r="A16" s="5" t="s">
        <v>45</v>
      </c>
      <c r="B16" s="2" t="s">
        <v>46</v>
      </c>
      <c r="C16" s="24">
        <v>432</v>
      </c>
      <c r="D16" s="25" t="s">
        <v>74</v>
      </c>
      <c r="E16" s="3"/>
      <c r="F16" s="3"/>
      <c r="G16" s="4"/>
      <c r="H16" s="4"/>
      <c r="I16" s="30"/>
    </row>
    <row r="17" spans="1:9" ht="26.4" x14ac:dyDescent="0.3">
      <c r="A17" s="5" t="s">
        <v>47</v>
      </c>
      <c r="B17" s="2" t="s">
        <v>48</v>
      </c>
      <c r="C17" s="24">
        <v>143.80000000000001</v>
      </c>
      <c r="D17" s="25" t="s">
        <v>17</v>
      </c>
      <c r="E17" s="3"/>
      <c r="F17" s="3"/>
      <c r="G17" s="4"/>
      <c r="H17" s="4"/>
      <c r="I17" s="30"/>
    </row>
    <row r="18" spans="1:9" x14ac:dyDescent="0.3">
      <c r="A18" s="5" t="s">
        <v>49</v>
      </c>
      <c r="B18" s="2" t="s">
        <v>50</v>
      </c>
      <c r="C18" s="24">
        <v>414.4</v>
      </c>
      <c r="D18" s="25" t="s">
        <v>40</v>
      </c>
      <c r="E18" s="3"/>
      <c r="F18" s="3"/>
      <c r="G18" s="4"/>
      <c r="H18" s="4"/>
      <c r="I18" s="30"/>
    </row>
    <row r="19" spans="1:9" x14ac:dyDescent="0.3">
      <c r="A19" s="5" t="s">
        <v>51</v>
      </c>
      <c r="B19" s="2" t="s">
        <v>52</v>
      </c>
      <c r="C19" s="24">
        <v>8</v>
      </c>
      <c r="D19" s="25" t="s">
        <v>53</v>
      </c>
      <c r="E19" s="3"/>
      <c r="F19" s="3"/>
      <c r="G19" s="4"/>
      <c r="H19" s="4"/>
      <c r="I19" s="30"/>
    </row>
    <row r="20" spans="1:9" x14ac:dyDescent="0.3">
      <c r="A20" s="10">
        <v>34</v>
      </c>
      <c r="B20" s="11" t="s">
        <v>21</v>
      </c>
      <c r="C20" s="26"/>
      <c r="D20" s="26"/>
      <c r="E20" s="7"/>
      <c r="F20" s="7"/>
      <c r="G20" s="8">
        <f>SUM(G16:G19)</f>
        <v>0</v>
      </c>
      <c r="H20" s="8">
        <f>SUM(H16:H19)</f>
        <v>0</v>
      </c>
      <c r="I20" s="31"/>
    </row>
    <row r="21" spans="1:9" x14ac:dyDescent="0.3">
      <c r="A21" s="5" t="s">
        <v>56</v>
      </c>
      <c r="B21" s="2" t="s">
        <v>57</v>
      </c>
      <c r="C21" s="24">
        <v>367</v>
      </c>
      <c r="D21" s="25" t="s">
        <v>17</v>
      </c>
      <c r="E21" s="3"/>
      <c r="F21" s="3"/>
      <c r="G21" s="4"/>
      <c r="H21" s="4"/>
      <c r="I21" s="30"/>
    </row>
    <row r="22" spans="1:9" x14ac:dyDescent="0.3">
      <c r="A22" s="5" t="s">
        <v>94</v>
      </c>
      <c r="B22" s="2" t="s">
        <v>95</v>
      </c>
      <c r="C22" s="24">
        <v>65.599999999999994</v>
      </c>
      <c r="D22" s="25" t="s">
        <v>17</v>
      </c>
      <c r="E22" s="3"/>
      <c r="F22" s="3"/>
      <c r="G22" s="4"/>
      <c r="H22" s="4"/>
      <c r="I22" s="30"/>
    </row>
    <row r="23" spans="1:9" x14ac:dyDescent="0.3">
      <c r="A23" s="10">
        <v>35</v>
      </c>
      <c r="B23" s="11" t="s">
        <v>21</v>
      </c>
      <c r="C23" s="26"/>
      <c r="D23" s="26"/>
      <c r="E23" s="7"/>
      <c r="F23" s="7"/>
      <c r="G23" s="8">
        <f>SUM(G21:G22)</f>
        <v>0</v>
      </c>
      <c r="H23" s="8">
        <f>SUM(H21:H22)</f>
        <v>0</v>
      </c>
      <c r="I23" s="31"/>
    </row>
    <row r="24" spans="1:9" ht="26.4" x14ac:dyDescent="0.3">
      <c r="A24" s="5" t="s">
        <v>60</v>
      </c>
      <c r="B24" s="2" t="s">
        <v>61</v>
      </c>
      <c r="C24" s="24">
        <v>104.8</v>
      </c>
      <c r="D24" s="25" t="s">
        <v>17</v>
      </c>
      <c r="E24" s="3"/>
      <c r="F24" s="3"/>
      <c r="G24" s="4"/>
      <c r="H24" s="4"/>
      <c r="I24" s="30" t="s">
        <v>96</v>
      </c>
    </row>
    <row r="25" spans="1:9" x14ac:dyDescent="0.3">
      <c r="A25" s="10">
        <v>36</v>
      </c>
      <c r="B25" s="11" t="s">
        <v>21</v>
      </c>
      <c r="C25" s="26"/>
      <c r="D25" s="26"/>
      <c r="E25" s="7"/>
      <c r="F25" s="7"/>
      <c r="G25" s="8">
        <f>G24</f>
        <v>0</v>
      </c>
      <c r="H25" s="8">
        <f>H24</f>
        <v>0</v>
      </c>
      <c r="I25" s="31"/>
    </row>
    <row r="26" spans="1:9" x14ac:dyDescent="0.3">
      <c r="A26" s="5" t="s">
        <v>64</v>
      </c>
      <c r="B26" s="2" t="s">
        <v>65</v>
      </c>
      <c r="C26" s="24">
        <v>367</v>
      </c>
      <c r="D26" s="25" t="s">
        <v>17</v>
      </c>
      <c r="E26" s="3"/>
      <c r="F26" s="3"/>
      <c r="G26" s="4"/>
      <c r="H26" s="4"/>
      <c r="I26" s="30"/>
    </row>
    <row r="27" spans="1:9" ht="26.4" x14ac:dyDescent="0.3">
      <c r="A27" s="5" t="s">
        <v>66</v>
      </c>
      <c r="B27" s="2" t="s">
        <v>67</v>
      </c>
      <c r="C27" s="24">
        <v>53.6</v>
      </c>
      <c r="D27" s="25" t="s">
        <v>40</v>
      </c>
      <c r="E27" s="3"/>
      <c r="F27" s="3"/>
      <c r="G27" s="4"/>
      <c r="H27" s="4"/>
      <c r="I27" s="30" t="s">
        <v>68</v>
      </c>
    </row>
    <row r="28" spans="1:9" ht="26.4" x14ac:dyDescent="0.3">
      <c r="A28" s="5" t="s">
        <v>69</v>
      </c>
      <c r="B28" s="2" t="s">
        <v>97</v>
      </c>
      <c r="C28" s="24">
        <v>1</v>
      </c>
      <c r="D28" s="25" t="s">
        <v>100</v>
      </c>
      <c r="E28" s="3"/>
      <c r="F28" s="3"/>
      <c r="G28" s="4"/>
      <c r="H28" s="4"/>
      <c r="I28" s="30"/>
    </row>
    <row r="29" spans="1:9" x14ac:dyDescent="0.3">
      <c r="A29" s="5" t="s">
        <v>75</v>
      </c>
      <c r="B29" s="2" t="s">
        <v>98</v>
      </c>
      <c r="C29" s="24">
        <v>896</v>
      </c>
      <c r="D29" s="25" t="s">
        <v>74</v>
      </c>
      <c r="E29" s="3"/>
      <c r="F29" s="3"/>
      <c r="G29" s="4"/>
      <c r="H29" s="4"/>
      <c r="I29" s="30"/>
    </row>
    <row r="30" spans="1:9" x14ac:dyDescent="0.3">
      <c r="A30" s="10">
        <v>43</v>
      </c>
      <c r="B30" s="11" t="s">
        <v>21</v>
      </c>
      <c r="C30" s="26"/>
      <c r="D30" s="26"/>
      <c r="E30" s="7"/>
      <c r="F30" s="7"/>
      <c r="G30" s="8">
        <f>SUM(G26:G29)</f>
        <v>0</v>
      </c>
      <c r="H30" s="8">
        <f>SUM(H26:H29)</f>
        <v>0</v>
      </c>
      <c r="I30" s="31"/>
    </row>
    <row r="31" spans="1:9" x14ac:dyDescent="0.3">
      <c r="A31" s="5" t="s">
        <v>72</v>
      </c>
      <c r="B31" s="2" t="s">
        <v>73</v>
      </c>
      <c r="C31" s="24">
        <v>352</v>
      </c>
      <c r="D31" s="25" t="s">
        <v>74</v>
      </c>
      <c r="E31" s="3"/>
      <c r="F31" s="3"/>
      <c r="G31" s="4"/>
      <c r="H31" s="4"/>
      <c r="I31" s="30"/>
    </row>
    <row r="32" spans="1:9" x14ac:dyDescent="0.3">
      <c r="A32" s="10">
        <v>45</v>
      </c>
      <c r="B32" s="11" t="s">
        <v>21</v>
      </c>
      <c r="C32" s="26"/>
      <c r="D32" s="26"/>
      <c r="E32" s="7"/>
      <c r="F32" s="7"/>
      <c r="G32" s="8">
        <f>G31</f>
        <v>0</v>
      </c>
      <c r="H32" s="8">
        <f>H31</f>
        <v>0</v>
      </c>
      <c r="I32" s="31"/>
    </row>
    <row r="33" spans="1:9" ht="26.4" x14ac:dyDescent="0.3">
      <c r="A33" s="5" t="s">
        <v>78</v>
      </c>
      <c r="B33" s="2" t="s">
        <v>79</v>
      </c>
      <c r="C33" s="24">
        <v>143.91999999999999</v>
      </c>
      <c r="D33" s="25" t="s">
        <v>17</v>
      </c>
      <c r="E33" s="3"/>
      <c r="F33" s="3"/>
      <c r="G33" s="4"/>
      <c r="H33" s="4"/>
      <c r="I33" s="30"/>
    </row>
    <row r="34" spans="1:9" ht="39.6" x14ac:dyDescent="0.3">
      <c r="A34" s="5" t="s">
        <v>80</v>
      </c>
      <c r="B34" s="2" t="s">
        <v>81</v>
      </c>
      <c r="C34" s="24">
        <v>143.91999999999999</v>
      </c>
      <c r="D34" s="25" t="s">
        <v>17</v>
      </c>
      <c r="E34" s="3"/>
      <c r="F34" s="3"/>
      <c r="G34" s="4"/>
      <c r="H34" s="4"/>
      <c r="I34" s="30"/>
    </row>
    <row r="35" spans="1:9" ht="26.4" x14ac:dyDescent="0.3">
      <c r="A35" s="5" t="s">
        <v>82</v>
      </c>
      <c r="B35" s="2" t="s">
        <v>83</v>
      </c>
      <c r="C35" s="24">
        <v>143.91999999999999</v>
      </c>
      <c r="D35" s="25" t="s">
        <v>17</v>
      </c>
      <c r="E35" s="3"/>
      <c r="F35" s="3"/>
      <c r="G35" s="4"/>
      <c r="H35" s="4"/>
      <c r="I35" s="30"/>
    </row>
    <row r="36" spans="1:9" x14ac:dyDescent="0.3">
      <c r="A36" s="10">
        <v>47</v>
      </c>
      <c r="B36" s="11" t="s">
        <v>21</v>
      </c>
      <c r="C36" s="26"/>
      <c r="D36" s="26"/>
      <c r="E36" s="7"/>
      <c r="F36" s="7"/>
      <c r="G36" s="8">
        <f>SUM(G33:G35)</f>
        <v>0</v>
      </c>
      <c r="H36" s="8">
        <f>SUM(H33:H35)</f>
        <v>0</v>
      </c>
      <c r="I36" s="31"/>
    </row>
    <row r="37" spans="1:9" x14ac:dyDescent="0.3">
      <c r="A37" s="5" t="s">
        <v>86</v>
      </c>
      <c r="B37" s="2" t="s">
        <v>99</v>
      </c>
      <c r="C37" s="24">
        <v>63</v>
      </c>
      <c r="D37" s="25" t="s">
        <v>40</v>
      </c>
      <c r="E37" s="3"/>
      <c r="F37" s="3"/>
      <c r="G37" s="4"/>
      <c r="H37" s="4"/>
      <c r="I37" s="30" t="s">
        <v>87</v>
      </c>
    </row>
    <row r="38" spans="1:9" x14ac:dyDescent="0.3">
      <c r="A38" s="10">
        <v>71</v>
      </c>
      <c r="B38" s="11" t="s">
        <v>21</v>
      </c>
      <c r="C38" s="26"/>
      <c r="D38" s="26"/>
      <c r="E38" s="7"/>
      <c r="F38" s="7"/>
      <c r="G38" s="8">
        <f>G37</f>
        <v>0</v>
      </c>
      <c r="H38" s="8">
        <f>H37</f>
        <v>0</v>
      </c>
      <c r="I38" s="31"/>
    </row>
  </sheetData>
  <pageMargins left="0.70866141732283472" right="0.70866141732283472" top="0.74803149606299213" bottom="0.74803149606299213" header="0.31496062992125984" footer="0.31496062992125984"/>
  <pageSetup paperSize="9" scale="60"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Főösszesítő</vt:lpstr>
      <vt:lpstr>Munkanem összesítő</vt:lpstr>
      <vt:lpstr>Munkanemenként részletes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MVSC röplabadapálya feletti tetőszerkezet felújítása, héjazatcsere</dc:title>
  <dc:subject/>
  <dc:creator>Dávid</dc:creator>
  <cp:keywords/>
  <dc:description/>
  <cp:lastModifiedBy>Zenbook Asus</cp:lastModifiedBy>
  <cp:lastPrinted>2024-10-14T15:46:29Z</cp:lastPrinted>
  <dcterms:created xsi:type="dcterms:W3CDTF">2024-09-26T18:25:47Z</dcterms:created>
  <dcterms:modified xsi:type="dcterms:W3CDTF">2024-11-26T12:51:32Z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476143</vt:lpwstr>
  </property>
  <property fmtid="{D5CDD505-2E9C-101B-9397-08002B2CF9AE}" pid="3" name="title">
    <vt:lpwstr>MVSC röplabadapálya feletti tetőszerkezet felújítása, héjazatcsere</vt:lpwstr>
  </property>
  <property fmtid="{D5CDD505-2E9C-101B-9397-08002B2CF9AE}" pid="4" name="lessonfee">
    <vt:i4>5856</vt:i4>
  </property>
  <property fmtid="{D5CDD505-2E9C-101B-9397-08002B2CF9AE}" pid="5" name="norm_type_id">
    <vt:lpwstr>1</vt:lpwstr>
  </property>
  <property fmtid="{D5CDD505-2E9C-101B-9397-08002B2CF9AE}" pid="6" name="tender_iow_id">
    <vt:lpwstr>17</vt:lpwstr>
  </property>
  <property fmtid="{D5CDD505-2E9C-101B-9397-08002B2CF9AE}" pid="7" name="created">
    <vt:lpwstr>2024-09-26 18:25:47</vt:lpwstr>
  </property>
  <property fmtid="{D5CDD505-2E9C-101B-9397-08002B2CF9AE}" pid="8" name="changed">
    <vt:lpwstr>2024-09-28 21:04:24</vt:lpwstr>
  </property>
  <property fmtid="{D5CDD505-2E9C-101B-9397-08002B2CF9AE}" pid="9" name="osum">
    <vt:i4>0</vt:i4>
  </property>
  <property fmtid="{D5CDD505-2E9C-101B-9397-08002B2CF9AE}" pid="10" name="priceversion">
    <vt:lpwstr>2024.07.01</vt:lpwstr>
  </property>
  <property fmtid="{D5CDD505-2E9C-101B-9397-08002B2CF9AE}" pid="11" name="currency">
    <vt:lpwstr>HUF</vt:lpwstr>
  </property>
</Properties>
</file>